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85" yWindow="1290" windowWidth="21030" windowHeight="8610" activeTab="1"/>
  </bookViews>
  <sheets>
    <sheet name="МАУ ФОК Олимп" sheetId="3" r:id="rId1"/>
    <sheet name="МАУ ДО СШ Советского райна" sheetId="14" r:id="rId2"/>
    <sheet name="Свод" sheetId="13" r:id="rId3"/>
  </sheets>
  <calcPr calcId="144525"/>
</workbook>
</file>

<file path=xl/calcChain.xml><?xml version="1.0" encoding="utf-8"?>
<calcChain xmlns="http://schemas.openxmlformats.org/spreadsheetml/2006/main">
  <c r="K5" i="13" l="1"/>
  <c r="K6" i="13"/>
  <c r="K7" i="13"/>
  <c r="K8" i="13"/>
  <c r="K9" i="13"/>
  <c r="K10" i="13"/>
  <c r="K11" i="13"/>
  <c r="K12" i="13"/>
  <c r="K4" i="13"/>
  <c r="I5" i="13"/>
  <c r="I6" i="13"/>
  <c r="I7" i="13"/>
  <c r="I8" i="13"/>
  <c r="I9" i="13"/>
  <c r="I10" i="13"/>
  <c r="I11" i="13"/>
  <c r="I12" i="13"/>
  <c r="I4" i="13"/>
  <c r="G5" i="13"/>
  <c r="G6" i="13"/>
  <c r="G7" i="13"/>
  <c r="G8" i="13"/>
  <c r="G9" i="13"/>
  <c r="G10" i="13"/>
  <c r="G11" i="13"/>
  <c r="G12" i="13"/>
  <c r="G4" i="13"/>
  <c r="E5" i="13" l="1"/>
  <c r="E6" i="13"/>
  <c r="E7" i="13"/>
  <c r="E8" i="13"/>
  <c r="E9" i="13"/>
  <c r="E10" i="13"/>
  <c r="E11" i="13"/>
  <c r="E12" i="13"/>
  <c r="E4" i="13"/>
  <c r="C15" i="13"/>
  <c r="C5" i="13"/>
  <c r="C6" i="13"/>
  <c r="C7" i="13"/>
  <c r="C8" i="13"/>
  <c r="C9" i="13"/>
  <c r="C10" i="13"/>
  <c r="C11" i="13"/>
  <c r="C12" i="13"/>
  <c r="C4" i="13"/>
  <c r="D4" i="13" l="1"/>
  <c r="J10" i="13"/>
  <c r="J6" i="13"/>
  <c r="L10" i="13"/>
  <c r="L6" i="13"/>
  <c r="H12" i="13"/>
  <c r="H8" i="13"/>
  <c r="H4" i="13"/>
  <c r="J9" i="13"/>
  <c r="L9" i="13"/>
  <c r="L5" i="13"/>
  <c r="H11" i="13"/>
  <c r="H7" i="13"/>
  <c r="J8" i="13"/>
  <c r="L12" i="13"/>
  <c r="L8" i="13"/>
  <c r="J4" i="13"/>
  <c r="H10" i="13"/>
  <c r="H6" i="13"/>
  <c r="J5" i="13"/>
  <c r="J11" i="13"/>
  <c r="L11" i="13"/>
  <c r="L7" i="13"/>
  <c r="H5" i="13"/>
  <c r="J12" i="13"/>
  <c r="J7" i="13"/>
  <c r="H9" i="13"/>
  <c r="D12" i="13"/>
  <c r="F10" i="13"/>
  <c r="D5" i="13"/>
  <c r="D9" i="13"/>
  <c r="F7" i="13"/>
  <c r="F11" i="13"/>
  <c r="D7" i="13"/>
  <c r="D11" i="13"/>
  <c r="F5" i="13"/>
  <c r="F9" i="13"/>
  <c r="D8" i="13"/>
  <c r="F6" i="13"/>
  <c r="D6" i="13"/>
  <c r="D10" i="13"/>
  <c r="F4" i="13"/>
  <c r="F8" i="13"/>
  <c r="F12" i="13"/>
  <c r="L4" i="13"/>
  <c r="D5" i="14"/>
  <c r="J13" i="13" l="1"/>
  <c r="L13" i="13"/>
  <c r="D13" i="13"/>
  <c r="L13" i="14"/>
  <c r="J13" i="14"/>
  <c r="H13" i="14"/>
  <c r="F13" i="14"/>
  <c r="D13" i="14"/>
  <c r="L12" i="14"/>
  <c r="J12" i="14"/>
  <c r="H12" i="14"/>
  <c r="F12" i="14"/>
  <c r="D12" i="14"/>
  <c r="L11" i="14"/>
  <c r="J11" i="14"/>
  <c r="H11" i="14"/>
  <c r="F11" i="14"/>
  <c r="D11" i="14"/>
  <c r="L10" i="14"/>
  <c r="J10" i="14"/>
  <c r="H10" i="14"/>
  <c r="F10" i="14"/>
  <c r="D10" i="14"/>
  <c r="L9" i="14"/>
  <c r="J9" i="14"/>
  <c r="H9" i="14"/>
  <c r="F9" i="14"/>
  <c r="D9" i="14"/>
  <c r="L8" i="14"/>
  <c r="J8" i="14"/>
  <c r="H8" i="14"/>
  <c r="F8" i="14"/>
  <c r="D8" i="14"/>
  <c r="L7" i="14"/>
  <c r="J7" i="14"/>
  <c r="H7" i="14"/>
  <c r="F7" i="14"/>
  <c r="D7" i="14"/>
  <c r="L6" i="14"/>
  <c r="J6" i="14"/>
  <c r="H6" i="14"/>
  <c r="F6" i="14"/>
  <c r="D6" i="14"/>
  <c r="L5" i="14"/>
  <c r="J5" i="14"/>
  <c r="H5" i="14"/>
  <c r="F5" i="14"/>
  <c r="L13" i="3"/>
  <c r="L12" i="3"/>
  <c r="L11" i="3"/>
  <c r="L10" i="3"/>
  <c r="L9" i="3"/>
  <c r="L8" i="3"/>
  <c r="L7" i="3"/>
  <c r="L6" i="3"/>
  <c r="L5" i="3"/>
  <c r="J13" i="3"/>
  <c r="J12" i="3"/>
  <c r="J11" i="3"/>
  <c r="J10" i="3"/>
  <c r="J9" i="3"/>
  <c r="J8" i="3"/>
  <c r="J7" i="3"/>
  <c r="J6" i="3"/>
  <c r="J5" i="3"/>
  <c r="H13" i="3"/>
  <c r="H12" i="3"/>
  <c r="H11" i="3"/>
  <c r="H10" i="3"/>
  <c r="H9" i="3"/>
  <c r="H8" i="3"/>
  <c r="H7" i="3"/>
  <c r="H6" i="3"/>
  <c r="H5" i="3"/>
  <c r="F13" i="3"/>
  <c r="F12" i="3"/>
  <c r="F11" i="3"/>
  <c r="F10" i="3"/>
  <c r="F9" i="3"/>
  <c r="F8" i="3"/>
  <c r="F7" i="3"/>
  <c r="F6" i="3"/>
  <c r="F5" i="3"/>
  <c r="D13" i="3"/>
  <c r="D12" i="3"/>
  <c r="D11" i="3"/>
  <c r="D10" i="3"/>
  <c r="D9" i="3"/>
  <c r="D8" i="3"/>
  <c r="D7" i="3"/>
  <c r="D6" i="3"/>
  <c r="D5" i="3"/>
  <c r="H14" i="3" l="1"/>
  <c r="D14" i="14"/>
  <c r="D14" i="3"/>
  <c r="F14" i="3"/>
  <c r="F14" i="14"/>
  <c r="H14" i="14"/>
  <c r="J14" i="14"/>
  <c r="L14" i="14"/>
  <c r="L14" i="3"/>
  <c r="J14" i="3"/>
  <c r="F13" i="13" l="1"/>
  <c r="H13" i="13"/>
</calcChain>
</file>

<file path=xl/sharedStrings.xml><?xml version="1.0" encoding="utf-8"?>
<sst xmlns="http://schemas.openxmlformats.org/spreadsheetml/2006/main" count="73" uniqueCount="20">
  <si>
    <t>Критерии</t>
  </si>
  <si>
    <t>чел</t>
  </si>
  <si>
    <t>%</t>
  </si>
  <si>
    <t>ИТОГО</t>
  </si>
  <si>
    <t>Ср. доля</t>
  </si>
  <si>
    <t>5 баллов – полностью удовлетворён
4 балла – в целом удовлетворен
3 балла – скорее удовлетворен
2 балла – скорее не удовлетворен
1 балл – не удовлетворен</t>
  </si>
  <si>
    <t>Уровень комфортности пребывания в учреждении физической культуры и спорта (организация мест для ожидания, гардероб, чистота помещений и так далее):</t>
  </si>
  <si>
    <t>Стоимость услуг (доступность цены на оказываемые услуги, ее соответствие качеству услуги):</t>
  </si>
  <si>
    <t>Удобство графика работы учреждения физической культуры и спорта:</t>
  </si>
  <si>
    <t>Уровень доброжелательности, вежливости и компетентности персонала учреждения физической культуры и спорта:</t>
  </si>
  <si>
    <t>Качество организации секций по видам спорта:</t>
  </si>
  <si>
    <t>Уровень доступности и открытость информации об оказании услуг/работ в т.ч. платных:</t>
  </si>
  <si>
    <t>Уровень популяризации видов спорта на территории Советского района (проведение спортивных мероприятий):</t>
  </si>
  <si>
    <t>Насколько Вы удовлетворены уровнем проведения спортивно-массовых мероприятий:</t>
  </si>
  <si>
    <t>Насколько Вас удовлетворяет разнообразие форм работы учреждения:</t>
  </si>
  <si>
    <t>Общее количество заполненных анкет:</t>
  </si>
  <si>
    <t>Вопросы анкетирования</t>
  </si>
  <si>
    <t>Результаты мониторинга удовлетворенности потребителей качеством работы МАУ ФОК "Олимп" в 2024 году</t>
  </si>
  <si>
    <t>Результаты мониторинга удовлетворенности потребителей качеством работы МАУ ДО СШ Советского района в 2024 году</t>
  </si>
  <si>
    <t>Результаты мониторинга удовлетворенности потребителей качеством работы муниципальных учреждений подведомственных Управлению социального развития Советского района в 2024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</si>
</sst>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center" vertical="top"/>
    </xf>
    <xf numFmtId="0" fontId="1" fillId="0" borderId="1" xfId="0" applyFont="1" applyBorder="1"/>
    <xf numFmtId="0" fontId="1" fillId="0" borderId="0" xfId="0" applyFont="1" applyAlignment="1">
      <alignment horizontal="justify" wrapText="1"/>
    </xf>
    <xf numFmtId="0" fontId="2" fillId="0" borderId="1" xfId="0" applyFont="1" applyBorder="1" applyAlignment="1">
      <alignment horizontal="left" vertical="top" textRotation="90" wrapText="1"/>
    </xf>
    <xf numFmtId="0" fontId="1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  <xf numFmtId="10" fontId="2" fillId="0" borderId="1" xfId="0" applyNumberFormat="1" applyFont="1" applyBorder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top"/>
    </xf>
    <xf numFmtId="10" fontId="2" fillId="0" borderId="1" xfId="0" applyNumberFormat="1" applyFont="1" applyBorder="1" applyAlignment="1">
      <alignment horizontal="left" vertical="top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/>
    <xf numFmtId="10" fontId="2" fillId="2" borderId="1" xfId="0" applyNumberFormat="1" applyFont="1" applyFill="1" applyBorder="1"/>
    <xf numFmtId="0" fontId="2" fillId="2" borderId="1" xfId="0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vertical="top"/>
    </xf>
    <xf numFmtId="10" fontId="2" fillId="2" borderId="1" xfId="0" applyNumberFormat="1" applyFont="1" applyFill="1" applyBorder="1" applyAlignment="1">
      <alignment horizontal="left" vertical="top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2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/>
    <xf numFmtId="0" fontId="1" fillId="3" borderId="1" xfId="0" applyFont="1" applyFill="1" applyBorder="1" applyAlignment="1">
      <alignment vertical="top"/>
    </xf>
    <xf numFmtId="0" fontId="2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10" fontId="0" fillId="0" borderId="0" xfId="0" applyNumberFormat="1"/>
    <xf numFmtId="0" fontId="1" fillId="0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70"/>
  <sheetViews>
    <sheetView workbookViewId="0">
      <selection activeCell="M13" sqref="M5:M13"/>
    </sheetView>
  </sheetViews>
  <sheetFormatPr defaultRowHeight="15.75" x14ac:dyDescent="0.25"/>
  <cols>
    <col min="1" max="1" width="9.7109375" style="1" bestFit="1" customWidth="1"/>
    <col min="2" max="2" width="48.42578125" style="3" customWidth="1"/>
    <col min="3" max="3" width="8.7109375" style="1" customWidth="1"/>
    <col min="4" max="4" width="10.42578125" style="1" customWidth="1"/>
    <col min="5" max="6" width="9.28515625" style="1" customWidth="1"/>
    <col min="7" max="7" width="10.42578125" style="1" customWidth="1"/>
    <col min="8" max="8" width="10.140625" style="1" customWidth="1"/>
    <col min="9" max="16384" width="9.140625" style="1"/>
  </cols>
  <sheetData>
    <row r="1" spans="1:12" ht="49.5" customHeight="1" x14ac:dyDescent="0.25">
      <c r="A1" s="35" t="s">
        <v>17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ht="93" customHeight="1" x14ac:dyDescent="0.25">
      <c r="A2" s="34" t="s">
        <v>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x14ac:dyDescent="0.25">
      <c r="A3" s="5"/>
      <c r="B3" s="4" t="s">
        <v>16</v>
      </c>
      <c r="C3" s="33">
        <v>5</v>
      </c>
      <c r="D3" s="33"/>
      <c r="E3" s="33">
        <v>4</v>
      </c>
      <c r="F3" s="33"/>
      <c r="G3" s="33">
        <v>3</v>
      </c>
      <c r="H3" s="33"/>
      <c r="I3" s="33">
        <v>2</v>
      </c>
      <c r="J3" s="33"/>
      <c r="K3" s="33">
        <v>1</v>
      </c>
      <c r="L3" s="33"/>
    </row>
    <row r="4" spans="1:12" ht="26.25" customHeight="1" x14ac:dyDescent="0.25">
      <c r="A4" s="26"/>
      <c r="B4" s="27"/>
      <c r="C4" s="28" t="s">
        <v>1</v>
      </c>
      <c r="D4" s="28" t="s">
        <v>2</v>
      </c>
      <c r="E4" s="28" t="s">
        <v>1</v>
      </c>
      <c r="F4" s="28" t="s">
        <v>2</v>
      </c>
      <c r="G4" s="28" t="s">
        <v>1</v>
      </c>
      <c r="H4" s="28" t="s">
        <v>2</v>
      </c>
      <c r="I4" s="28" t="s">
        <v>1</v>
      </c>
      <c r="J4" s="28" t="s">
        <v>2</v>
      </c>
      <c r="K4" s="28" t="s">
        <v>1</v>
      </c>
      <c r="L4" s="28" t="s">
        <v>2</v>
      </c>
    </row>
    <row r="5" spans="1:12" ht="66" customHeight="1" x14ac:dyDescent="0.25">
      <c r="A5" s="29">
        <v>1</v>
      </c>
      <c r="B5" s="24" t="s">
        <v>6</v>
      </c>
      <c r="C5" s="32">
        <v>33</v>
      </c>
      <c r="D5" s="13">
        <f>C5/C16</f>
        <v>0.91666666666666663</v>
      </c>
      <c r="E5" s="32">
        <v>2</v>
      </c>
      <c r="F5" s="13">
        <f>E5/C16</f>
        <v>5.5555555555555552E-2</v>
      </c>
      <c r="G5" s="32">
        <v>1</v>
      </c>
      <c r="H5" s="13">
        <f>G5/C16</f>
        <v>2.7777777777777776E-2</v>
      </c>
      <c r="I5" s="32"/>
      <c r="J5" s="13">
        <f>I5/C16</f>
        <v>0</v>
      </c>
      <c r="K5" s="32"/>
      <c r="L5" s="13">
        <f>K5/C16</f>
        <v>0</v>
      </c>
    </row>
    <row r="6" spans="1:12" ht="47.25" x14ac:dyDescent="0.25">
      <c r="A6" s="29">
        <v>2</v>
      </c>
      <c r="B6" s="29" t="s">
        <v>7</v>
      </c>
      <c r="C6" s="32">
        <v>31</v>
      </c>
      <c r="D6" s="13">
        <f>C6/C16</f>
        <v>0.86111111111111116</v>
      </c>
      <c r="E6" s="32">
        <v>5</v>
      </c>
      <c r="F6" s="13">
        <f>E6/C16</f>
        <v>0.1388888888888889</v>
      </c>
      <c r="G6" s="32"/>
      <c r="H6" s="13">
        <f>G6/C16</f>
        <v>0</v>
      </c>
      <c r="I6" s="32"/>
      <c r="J6" s="13">
        <f>I6/C16</f>
        <v>0</v>
      </c>
      <c r="K6" s="32"/>
      <c r="L6" s="13">
        <f>K6/C16</f>
        <v>0</v>
      </c>
    </row>
    <row r="7" spans="1:12" ht="31.5" x14ac:dyDescent="0.25">
      <c r="A7" s="29">
        <v>3</v>
      </c>
      <c r="B7" s="29" t="s">
        <v>8</v>
      </c>
      <c r="C7" s="32">
        <v>34</v>
      </c>
      <c r="D7" s="13">
        <f>C7/C16</f>
        <v>0.94444444444444442</v>
      </c>
      <c r="E7" s="32">
        <v>2</v>
      </c>
      <c r="F7" s="13">
        <f>E7/C16</f>
        <v>5.5555555555555552E-2</v>
      </c>
      <c r="G7" s="32"/>
      <c r="H7" s="13">
        <f>G7/C16</f>
        <v>0</v>
      </c>
      <c r="I7" s="32"/>
      <c r="J7" s="13">
        <f>I7/C16</f>
        <v>0</v>
      </c>
      <c r="K7" s="32"/>
      <c r="L7" s="13">
        <f>K7/C16</f>
        <v>0</v>
      </c>
    </row>
    <row r="8" spans="1:12" ht="47.25" x14ac:dyDescent="0.25">
      <c r="A8" s="29">
        <v>4</v>
      </c>
      <c r="B8" s="29" t="s">
        <v>9</v>
      </c>
      <c r="C8" s="32">
        <v>29</v>
      </c>
      <c r="D8" s="13">
        <f>C8/C16</f>
        <v>0.80555555555555558</v>
      </c>
      <c r="E8" s="32">
        <v>4</v>
      </c>
      <c r="F8" s="13">
        <f>E8/C16</f>
        <v>0.1111111111111111</v>
      </c>
      <c r="G8" s="32">
        <v>3</v>
      </c>
      <c r="H8" s="13">
        <f>G8/C16</f>
        <v>8.3333333333333329E-2</v>
      </c>
      <c r="I8" s="32"/>
      <c r="J8" s="13">
        <f>I8/C16</f>
        <v>0</v>
      </c>
      <c r="K8" s="32"/>
      <c r="L8" s="13">
        <f>K8/C16</f>
        <v>0</v>
      </c>
    </row>
    <row r="9" spans="1:12" ht="31.5" x14ac:dyDescent="0.25">
      <c r="A9" s="29">
        <v>5</v>
      </c>
      <c r="B9" s="29" t="s">
        <v>10</v>
      </c>
      <c r="C9" s="32">
        <v>32</v>
      </c>
      <c r="D9" s="13">
        <f>C9/C16</f>
        <v>0.88888888888888884</v>
      </c>
      <c r="E9" s="32">
        <v>4</v>
      </c>
      <c r="F9" s="13">
        <f>E9/C16</f>
        <v>0.1111111111111111</v>
      </c>
      <c r="G9" s="32"/>
      <c r="H9" s="13">
        <f>G9/C16</f>
        <v>0</v>
      </c>
      <c r="I9" s="32"/>
      <c r="J9" s="13">
        <f>I9/C16</f>
        <v>0</v>
      </c>
      <c r="K9" s="32"/>
      <c r="L9" s="13">
        <f>K9/C16</f>
        <v>0</v>
      </c>
    </row>
    <row r="10" spans="1:12" ht="47.25" x14ac:dyDescent="0.25">
      <c r="A10" s="29">
        <v>6</v>
      </c>
      <c r="B10" s="29" t="s">
        <v>11</v>
      </c>
      <c r="C10" s="32">
        <v>34</v>
      </c>
      <c r="D10" s="13">
        <f>C10/C16</f>
        <v>0.94444444444444442</v>
      </c>
      <c r="E10" s="32">
        <v>2</v>
      </c>
      <c r="F10" s="13">
        <f>E10/C16</f>
        <v>5.5555555555555552E-2</v>
      </c>
      <c r="G10" s="32"/>
      <c r="H10" s="13">
        <f>G10/C16</f>
        <v>0</v>
      </c>
      <c r="I10" s="32"/>
      <c r="J10" s="13">
        <f>I10/C16</f>
        <v>0</v>
      </c>
      <c r="K10" s="32"/>
      <c r="L10" s="13">
        <f>K10/C16</f>
        <v>0</v>
      </c>
    </row>
    <row r="11" spans="1:12" ht="47.25" x14ac:dyDescent="0.25">
      <c r="A11" s="29">
        <v>7</v>
      </c>
      <c r="B11" s="29" t="s">
        <v>12</v>
      </c>
      <c r="C11" s="32">
        <v>36</v>
      </c>
      <c r="D11" s="13">
        <f>C11/C16</f>
        <v>1</v>
      </c>
      <c r="E11" s="32"/>
      <c r="F11" s="13">
        <f>E11/C16</f>
        <v>0</v>
      </c>
      <c r="G11" s="32"/>
      <c r="H11" s="13">
        <f>G11/C16</f>
        <v>0</v>
      </c>
      <c r="I11" s="32"/>
      <c r="J11" s="13">
        <f>I11/C16</f>
        <v>0</v>
      </c>
      <c r="K11" s="32"/>
      <c r="L11" s="13">
        <f>K11/C16</f>
        <v>0</v>
      </c>
    </row>
    <row r="12" spans="1:12" ht="47.25" x14ac:dyDescent="0.25">
      <c r="A12" s="29">
        <v>8</v>
      </c>
      <c r="B12" s="29" t="s">
        <v>13</v>
      </c>
      <c r="C12" s="32">
        <v>34</v>
      </c>
      <c r="D12" s="13">
        <f>C12/C16</f>
        <v>0.94444444444444442</v>
      </c>
      <c r="E12" s="32">
        <v>2</v>
      </c>
      <c r="F12" s="13">
        <f>E12/C16</f>
        <v>5.5555555555555552E-2</v>
      </c>
      <c r="G12" s="32"/>
      <c r="H12" s="13">
        <f>G12/C16</f>
        <v>0</v>
      </c>
      <c r="I12" s="32"/>
      <c r="J12" s="13">
        <f>I12/C16</f>
        <v>0</v>
      </c>
      <c r="K12" s="32"/>
      <c r="L12" s="13">
        <f>K12/C16</f>
        <v>0</v>
      </c>
    </row>
    <row r="13" spans="1:12" ht="31.5" x14ac:dyDescent="0.25">
      <c r="A13" s="29">
        <v>9</v>
      </c>
      <c r="B13" s="29" t="s">
        <v>14</v>
      </c>
      <c r="C13" s="32">
        <v>34</v>
      </c>
      <c r="D13" s="13">
        <f>C13/C16</f>
        <v>0.94444444444444442</v>
      </c>
      <c r="E13" s="32">
        <v>1</v>
      </c>
      <c r="F13" s="13">
        <f>E13/C16</f>
        <v>2.7777777777777776E-2</v>
      </c>
      <c r="G13" s="32">
        <v>1</v>
      </c>
      <c r="H13" s="13">
        <f>G13/C16</f>
        <v>2.7777777777777776E-2</v>
      </c>
      <c r="I13" s="32"/>
      <c r="J13" s="13">
        <f>I13/C16</f>
        <v>0</v>
      </c>
      <c r="K13" s="32"/>
      <c r="L13" s="13">
        <f>K13/C16</f>
        <v>0</v>
      </c>
    </row>
    <row r="14" spans="1:12" ht="15" customHeight="1" x14ac:dyDescent="0.25">
      <c r="A14" s="17" t="s">
        <v>4</v>
      </c>
      <c r="B14" s="25" t="s">
        <v>3</v>
      </c>
      <c r="C14" s="18"/>
      <c r="D14" s="19">
        <f>AVERAGE(AVERAGE(D5:D13))</f>
        <v>0.91666666666666663</v>
      </c>
      <c r="E14" s="19"/>
      <c r="F14" s="19">
        <f>AVERAGE(AVERAGE(F5:F13))</f>
        <v>6.7901234567901245E-2</v>
      </c>
      <c r="G14" s="19"/>
      <c r="H14" s="19">
        <f>AVERAGE(AVERAGE(H5:H13))</f>
        <v>1.54320987654321E-2</v>
      </c>
      <c r="I14" s="19"/>
      <c r="J14" s="19">
        <f>AVERAGE(AVERAGE(J5:J13))</f>
        <v>0</v>
      </c>
      <c r="K14" s="19"/>
      <c r="L14" s="19">
        <f>AVERAGE(AVERAGE(L5:L13))</f>
        <v>0</v>
      </c>
    </row>
    <row r="15" spans="1:12" ht="15" customHeight="1" x14ac:dyDescent="0.25">
      <c r="A15" s="10"/>
      <c r="B15" s="11"/>
      <c r="C15" s="12"/>
      <c r="D15" s="12"/>
      <c r="E15" s="12"/>
      <c r="F15" s="12"/>
      <c r="G15" s="12"/>
      <c r="H15" s="12"/>
    </row>
    <row r="16" spans="1:12" x14ac:dyDescent="0.25">
      <c r="B16" s="6" t="s">
        <v>15</v>
      </c>
      <c r="C16" s="1">
        <v>36</v>
      </c>
    </row>
    <row r="17" spans="2:2" x14ac:dyDescent="0.25">
      <c r="B17" s="2"/>
    </row>
    <row r="18" spans="2:2" x14ac:dyDescent="0.25">
      <c r="B18" s="2"/>
    </row>
    <row r="19" spans="2:2" x14ac:dyDescent="0.25">
      <c r="B19" s="2"/>
    </row>
    <row r="20" spans="2:2" x14ac:dyDescent="0.25">
      <c r="B20" s="2"/>
    </row>
    <row r="21" spans="2:2" x14ac:dyDescent="0.25">
      <c r="B21" s="2"/>
    </row>
    <row r="22" spans="2:2" x14ac:dyDescent="0.25">
      <c r="B22" s="2"/>
    </row>
    <row r="23" spans="2:2" x14ac:dyDescent="0.25">
      <c r="B23" s="2"/>
    </row>
    <row r="24" spans="2:2" x14ac:dyDescent="0.25">
      <c r="B24" s="2"/>
    </row>
    <row r="25" spans="2:2" x14ac:dyDescent="0.25">
      <c r="B25" s="2"/>
    </row>
    <row r="26" spans="2:2" x14ac:dyDescent="0.25">
      <c r="B26" s="2"/>
    </row>
    <row r="27" spans="2:2" x14ac:dyDescent="0.25">
      <c r="B27" s="2"/>
    </row>
    <row r="28" spans="2:2" x14ac:dyDescent="0.25">
      <c r="B28" s="2"/>
    </row>
    <row r="29" spans="2:2" x14ac:dyDescent="0.25">
      <c r="B29" s="2"/>
    </row>
    <row r="30" spans="2:2" x14ac:dyDescent="0.25">
      <c r="B30" s="2"/>
    </row>
    <row r="31" spans="2:2" x14ac:dyDescent="0.25">
      <c r="B31" s="2"/>
    </row>
    <row r="32" spans="2:2" x14ac:dyDescent="0.25">
      <c r="B32" s="2"/>
    </row>
    <row r="33" spans="2:2" x14ac:dyDescent="0.25">
      <c r="B33" s="2"/>
    </row>
    <row r="34" spans="2:2" x14ac:dyDescent="0.25">
      <c r="B34" s="2"/>
    </row>
    <row r="35" spans="2:2" x14ac:dyDescent="0.25">
      <c r="B35" s="2"/>
    </row>
    <row r="36" spans="2:2" x14ac:dyDescent="0.25">
      <c r="B36" s="2"/>
    </row>
    <row r="37" spans="2:2" x14ac:dyDescent="0.25">
      <c r="B37" s="2"/>
    </row>
    <row r="38" spans="2:2" x14ac:dyDescent="0.25">
      <c r="B38" s="2"/>
    </row>
    <row r="39" spans="2:2" x14ac:dyDescent="0.25">
      <c r="B39" s="2"/>
    </row>
    <row r="40" spans="2:2" x14ac:dyDescent="0.25">
      <c r="B40" s="2"/>
    </row>
    <row r="41" spans="2:2" x14ac:dyDescent="0.25">
      <c r="B41" s="2"/>
    </row>
    <row r="42" spans="2:2" x14ac:dyDescent="0.25">
      <c r="B42" s="2"/>
    </row>
    <row r="43" spans="2:2" x14ac:dyDescent="0.25">
      <c r="B43" s="2"/>
    </row>
    <row r="44" spans="2:2" x14ac:dyDescent="0.25">
      <c r="B44" s="2"/>
    </row>
    <row r="45" spans="2:2" x14ac:dyDescent="0.25">
      <c r="B45" s="2"/>
    </row>
    <row r="46" spans="2:2" x14ac:dyDescent="0.25">
      <c r="B46" s="2"/>
    </row>
    <row r="47" spans="2:2" x14ac:dyDescent="0.25">
      <c r="B47" s="2"/>
    </row>
    <row r="48" spans="2:2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  <row r="58" spans="2:2" x14ac:dyDescent="0.25">
      <c r="B58" s="2"/>
    </row>
    <row r="59" spans="2:2" x14ac:dyDescent="0.25">
      <c r="B59" s="2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x14ac:dyDescent="0.25">
      <c r="B63"/>
    </row>
    <row r="64" spans="2:2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</sheetData>
  <mergeCells count="7">
    <mergeCell ref="I3:J3"/>
    <mergeCell ref="K3:L3"/>
    <mergeCell ref="A2:L2"/>
    <mergeCell ref="A1:L1"/>
    <mergeCell ref="C3:D3"/>
    <mergeCell ref="E3:F3"/>
    <mergeCell ref="G3:H3"/>
  </mergeCells>
  <pageMargins left="0.70866141732283472" right="0.70866141732283472" top="0.74803149606299213" bottom="0.74803149606299213" header="0.31496062992125984" footer="0.31496062992125984"/>
  <pageSetup paperSize="9" scale="1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70"/>
  <sheetViews>
    <sheetView tabSelected="1" workbookViewId="0">
      <selection activeCell="H16" sqref="H16"/>
    </sheetView>
  </sheetViews>
  <sheetFormatPr defaultRowHeight="15.75" x14ac:dyDescent="0.25"/>
  <cols>
    <col min="1" max="1" width="11" style="1" customWidth="1"/>
    <col min="2" max="2" width="48.42578125" style="3" customWidth="1"/>
    <col min="3" max="3" width="8.7109375" style="1" customWidth="1"/>
    <col min="4" max="4" width="10.42578125" style="1" customWidth="1"/>
    <col min="5" max="6" width="9.28515625" style="1" customWidth="1"/>
    <col min="7" max="7" width="10.42578125" style="1" customWidth="1"/>
    <col min="8" max="8" width="10.140625" style="1" customWidth="1"/>
    <col min="9" max="16384" width="9.140625" style="1"/>
  </cols>
  <sheetData>
    <row r="1" spans="1:12" ht="49.5" customHeight="1" x14ac:dyDescent="0.25">
      <c r="A1" s="35" t="s">
        <v>18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ht="93" customHeight="1" x14ac:dyDescent="0.25">
      <c r="A2" s="34" t="s">
        <v>5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2" ht="31.5" customHeight="1" x14ac:dyDescent="0.25">
      <c r="A3" s="5"/>
      <c r="B3" s="4" t="s">
        <v>16</v>
      </c>
      <c r="C3" s="33">
        <v>5</v>
      </c>
      <c r="D3" s="33"/>
      <c r="E3" s="33">
        <v>4</v>
      </c>
      <c r="F3" s="33"/>
      <c r="G3" s="33">
        <v>3</v>
      </c>
      <c r="H3" s="33"/>
      <c r="I3" s="33">
        <v>2</v>
      </c>
      <c r="J3" s="33"/>
      <c r="K3" s="33">
        <v>1</v>
      </c>
      <c r="L3" s="33"/>
    </row>
    <row r="4" spans="1:12" ht="26.25" customHeight="1" x14ac:dyDescent="0.25">
      <c r="A4" s="26"/>
      <c r="B4" s="27"/>
      <c r="C4" s="28" t="s">
        <v>1</v>
      </c>
      <c r="D4" s="28" t="s">
        <v>2</v>
      </c>
      <c r="E4" s="28" t="s">
        <v>1</v>
      </c>
      <c r="F4" s="28" t="s">
        <v>2</v>
      </c>
      <c r="G4" s="28" t="s">
        <v>1</v>
      </c>
      <c r="H4" s="28" t="s">
        <v>2</v>
      </c>
      <c r="I4" s="28" t="s">
        <v>1</v>
      </c>
      <c r="J4" s="28" t="s">
        <v>2</v>
      </c>
      <c r="K4" s="28" t="s">
        <v>1</v>
      </c>
      <c r="L4" s="28" t="s">
        <v>2</v>
      </c>
    </row>
    <row r="5" spans="1:12" ht="66" customHeight="1" x14ac:dyDescent="0.25">
      <c r="A5" s="29">
        <v>1</v>
      </c>
      <c r="B5" s="24" t="s">
        <v>6</v>
      </c>
      <c r="C5" s="32">
        <v>333</v>
      </c>
      <c r="D5" s="13">
        <f>C5/C16</f>
        <v>0.58938053097345133</v>
      </c>
      <c r="E5" s="32">
        <v>223</v>
      </c>
      <c r="F5" s="13">
        <f>E5/C16</f>
        <v>0.39469026548672564</v>
      </c>
      <c r="G5" s="32">
        <v>9</v>
      </c>
      <c r="H5" s="13">
        <f>G5/C16</f>
        <v>1.5929203539823009E-2</v>
      </c>
      <c r="I5" s="32">
        <v>0</v>
      </c>
      <c r="J5" s="13">
        <f>I5/C16</f>
        <v>0</v>
      </c>
      <c r="K5" s="32">
        <v>0</v>
      </c>
      <c r="L5" s="13">
        <f>K5/C16</f>
        <v>0</v>
      </c>
    </row>
    <row r="6" spans="1:12" ht="47.25" x14ac:dyDescent="0.25">
      <c r="A6" s="29">
        <v>2</v>
      </c>
      <c r="B6" s="29" t="s">
        <v>7</v>
      </c>
      <c r="C6" s="32">
        <v>319</v>
      </c>
      <c r="D6" s="13">
        <f>C6/C16</f>
        <v>0.56460176991150446</v>
      </c>
      <c r="E6" s="32">
        <v>136</v>
      </c>
      <c r="F6" s="13">
        <f>E6/C16</f>
        <v>0.24070796460176991</v>
      </c>
      <c r="G6" s="32">
        <v>104</v>
      </c>
      <c r="H6" s="13">
        <f>G6/C16</f>
        <v>0.18407079646017699</v>
      </c>
      <c r="I6" s="32">
        <v>3</v>
      </c>
      <c r="J6" s="13">
        <f>I6/C16</f>
        <v>5.3097345132743362E-3</v>
      </c>
      <c r="K6" s="32">
        <v>3</v>
      </c>
      <c r="L6" s="13">
        <f>K6/C16</f>
        <v>5.3097345132743362E-3</v>
      </c>
    </row>
    <row r="7" spans="1:12" ht="31.5" x14ac:dyDescent="0.25">
      <c r="A7" s="29">
        <v>3</v>
      </c>
      <c r="B7" s="29" t="s">
        <v>8</v>
      </c>
      <c r="C7" s="32">
        <v>554</v>
      </c>
      <c r="D7" s="13">
        <f>C7/C16</f>
        <v>0.98053097345132745</v>
      </c>
      <c r="E7" s="32">
        <v>10</v>
      </c>
      <c r="F7" s="13">
        <f>E7/C16</f>
        <v>1.7699115044247787E-2</v>
      </c>
      <c r="G7" s="32">
        <v>1</v>
      </c>
      <c r="H7" s="13">
        <f>G7/C16</f>
        <v>1.7699115044247787E-3</v>
      </c>
      <c r="I7" s="32">
        <v>0</v>
      </c>
      <c r="J7" s="13">
        <f>I7/C16</f>
        <v>0</v>
      </c>
      <c r="K7" s="32">
        <v>0</v>
      </c>
      <c r="L7" s="13">
        <f>K7/C16</f>
        <v>0</v>
      </c>
    </row>
    <row r="8" spans="1:12" ht="47.25" x14ac:dyDescent="0.25">
      <c r="A8" s="29">
        <v>4</v>
      </c>
      <c r="B8" s="29" t="s">
        <v>9</v>
      </c>
      <c r="C8" s="32">
        <v>504</v>
      </c>
      <c r="D8" s="13">
        <f>C8/C16</f>
        <v>0.89203539823008848</v>
      </c>
      <c r="E8" s="32">
        <v>53</v>
      </c>
      <c r="F8" s="13">
        <f>E8/C16</f>
        <v>9.3805309734513273E-2</v>
      </c>
      <c r="G8" s="32">
        <v>8</v>
      </c>
      <c r="H8" s="13">
        <f>G8/C16</f>
        <v>1.415929203539823E-2</v>
      </c>
      <c r="I8" s="32"/>
      <c r="J8" s="13">
        <f>I8/C16</f>
        <v>0</v>
      </c>
      <c r="K8" s="32">
        <v>0</v>
      </c>
      <c r="L8" s="13">
        <f>K8/C16</f>
        <v>0</v>
      </c>
    </row>
    <row r="9" spans="1:12" ht="31.5" x14ac:dyDescent="0.25">
      <c r="A9" s="29">
        <v>5</v>
      </c>
      <c r="B9" s="29" t="s">
        <v>10</v>
      </c>
      <c r="C9" s="32">
        <v>563</v>
      </c>
      <c r="D9" s="13">
        <f>C9/C16</f>
        <v>0.99646017699115041</v>
      </c>
      <c r="E9" s="32">
        <v>2</v>
      </c>
      <c r="F9" s="13">
        <f>E9/C16</f>
        <v>3.5398230088495575E-3</v>
      </c>
      <c r="G9" s="32">
        <v>0</v>
      </c>
      <c r="H9" s="13">
        <f>G9/C16</f>
        <v>0</v>
      </c>
      <c r="I9" s="32">
        <v>0</v>
      </c>
      <c r="J9" s="13">
        <f>I9/C16</f>
        <v>0</v>
      </c>
      <c r="K9" s="32">
        <v>0</v>
      </c>
      <c r="L9" s="13">
        <f>K9/C16</f>
        <v>0</v>
      </c>
    </row>
    <row r="10" spans="1:12" ht="47.25" x14ac:dyDescent="0.25">
      <c r="A10" s="29">
        <v>6</v>
      </c>
      <c r="B10" s="29" t="s">
        <v>11</v>
      </c>
      <c r="C10" s="32">
        <v>473</v>
      </c>
      <c r="D10" s="13">
        <f>C10/C16</f>
        <v>0.8371681415929203</v>
      </c>
      <c r="E10" s="32">
        <v>92</v>
      </c>
      <c r="F10" s="13">
        <f>E10/C16</f>
        <v>0.16283185840707964</v>
      </c>
      <c r="G10" s="32">
        <v>0</v>
      </c>
      <c r="H10" s="13">
        <f>G10/C16</f>
        <v>0</v>
      </c>
      <c r="I10" s="32">
        <v>0</v>
      </c>
      <c r="J10" s="13">
        <f>I10/C16</f>
        <v>0</v>
      </c>
      <c r="K10" s="32">
        <v>0</v>
      </c>
      <c r="L10" s="13">
        <f>K10/C16</f>
        <v>0</v>
      </c>
    </row>
    <row r="11" spans="1:12" ht="47.25" x14ac:dyDescent="0.25">
      <c r="A11" s="29">
        <v>7</v>
      </c>
      <c r="B11" s="29" t="s">
        <v>12</v>
      </c>
      <c r="C11" s="32">
        <v>560</v>
      </c>
      <c r="D11" s="13">
        <f>C11/C16</f>
        <v>0.99115044247787609</v>
      </c>
      <c r="E11" s="32">
        <v>5</v>
      </c>
      <c r="F11" s="13">
        <f>E11/C16</f>
        <v>8.8495575221238937E-3</v>
      </c>
      <c r="G11" s="32">
        <v>0</v>
      </c>
      <c r="H11" s="13">
        <f>G11/C16</f>
        <v>0</v>
      </c>
      <c r="I11" s="32">
        <v>0</v>
      </c>
      <c r="J11" s="13">
        <f>I11/C16</f>
        <v>0</v>
      </c>
      <c r="K11" s="32">
        <v>0</v>
      </c>
      <c r="L11" s="13">
        <f>K11/C16</f>
        <v>0</v>
      </c>
    </row>
    <row r="12" spans="1:12" ht="47.25" x14ac:dyDescent="0.25">
      <c r="A12" s="29">
        <v>8</v>
      </c>
      <c r="B12" s="29" t="s">
        <v>13</v>
      </c>
      <c r="C12" s="32">
        <v>562</v>
      </c>
      <c r="D12" s="13">
        <f>C12/C16</f>
        <v>0.99469026548672568</v>
      </c>
      <c r="E12" s="32">
        <v>3</v>
      </c>
      <c r="F12" s="13">
        <f>E12/C16</f>
        <v>5.3097345132743362E-3</v>
      </c>
      <c r="G12" s="32">
        <v>0</v>
      </c>
      <c r="H12" s="13">
        <f>G12/C16</f>
        <v>0</v>
      </c>
      <c r="I12" s="32">
        <v>0</v>
      </c>
      <c r="J12" s="13">
        <f>I12/C16</f>
        <v>0</v>
      </c>
      <c r="K12" s="32">
        <v>0</v>
      </c>
      <c r="L12" s="13">
        <f>K12/C16</f>
        <v>0</v>
      </c>
    </row>
    <row r="13" spans="1:12" ht="31.5" x14ac:dyDescent="0.25">
      <c r="A13" s="29">
        <v>9</v>
      </c>
      <c r="B13" s="29" t="s">
        <v>14</v>
      </c>
      <c r="C13" s="32">
        <v>426</v>
      </c>
      <c r="D13" s="13">
        <f>C13/C16</f>
        <v>0.75398230088495577</v>
      </c>
      <c r="E13" s="32">
        <v>127</v>
      </c>
      <c r="F13" s="13">
        <f>E13/C16</f>
        <v>0.22477876106194691</v>
      </c>
      <c r="G13" s="32">
        <v>12</v>
      </c>
      <c r="H13" s="13">
        <f>G13/C16</f>
        <v>2.1238938053097345E-2</v>
      </c>
      <c r="I13" s="32">
        <v>0</v>
      </c>
      <c r="J13" s="13">
        <f>I13/C16</f>
        <v>0</v>
      </c>
      <c r="K13" s="32">
        <v>0</v>
      </c>
      <c r="L13" s="13">
        <f>K13/C16</f>
        <v>0</v>
      </c>
    </row>
    <row r="14" spans="1:12" ht="15" customHeight="1" x14ac:dyDescent="0.25">
      <c r="A14" s="17" t="s">
        <v>4</v>
      </c>
      <c r="B14" s="25" t="s">
        <v>3</v>
      </c>
      <c r="C14" s="18"/>
      <c r="D14" s="19">
        <f>AVERAGE(AVERAGE(D5:D13))</f>
        <v>0.84444444444444444</v>
      </c>
      <c r="E14" s="19"/>
      <c r="F14" s="19">
        <f>AVERAGE(AVERAGE(F5:F13))</f>
        <v>0.12802359882005898</v>
      </c>
      <c r="G14" s="19"/>
      <c r="H14" s="19">
        <f>AVERAGE(AVERAGE(H5:H13))</f>
        <v>2.635201573254671E-2</v>
      </c>
      <c r="I14" s="19"/>
      <c r="J14" s="19">
        <f>AVERAGE(AVERAGE(J5:J13))</f>
        <v>5.8997050147492625E-4</v>
      </c>
      <c r="K14" s="19"/>
      <c r="L14" s="19">
        <f>AVERAGE(AVERAGE(L5:L13))</f>
        <v>5.8997050147492625E-4</v>
      </c>
    </row>
    <row r="15" spans="1:12" ht="15" customHeight="1" x14ac:dyDescent="0.25">
      <c r="A15" s="10"/>
      <c r="B15" s="11"/>
      <c r="C15" s="12"/>
      <c r="D15" s="12"/>
      <c r="E15" s="12"/>
      <c r="F15" s="12"/>
      <c r="G15" s="12"/>
      <c r="H15" s="12"/>
    </row>
    <row r="16" spans="1:12" x14ac:dyDescent="0.25">
      <c r="B16" s="6" t="s">
        <v>15</v>
      </c>
      <c r="C16" s="1">
        <v>565</v>
      </c>
    </row>
    <row r="17" spans="2:2" x14ac:dyDescent="0.25">
      <c r="B17" s="23"/>
    </row>
    <row r="18" spans="2:2" x14ac:dyDescent="0.25">
      <c r="B18" s="23"/>
    </row>
    <row r="19" spans="2:2" x14ac:dyDescent="0.25">
      <c r="B19" s="23"/>
    </row>
    <row r="20" spans="2:2" x14ac:dyDescent="0.25">
      <c r="B20" s="23"/>
    </row>
    <row r="21" spans="2:2" x14ac:dyDescent="0.25">
      <c r="B21" s="23"/>
    </row>
    <row r="22" spans="2:2" x14ac:dyDescent="0.25">
      <c r="B22" s="23"/>
    </row>
    <row r="23" spans="2:2" x14ac:dyDescent="0.25">
      <c r="B23" s="23"/>
    </row>
    <row r="24" spans="2:2" x14ac:dyDescent="0.25">
      <c r="B24" s="23"/>
    </row>
    <row r="25" spans="2:2" x14ac:dyDescent="0.25">
      <c r="B25" s="23"/>
    </row>
    <row r="26" spans="2:2" x14ac:dyDescent="0.25">
      <c r="B26" s="23"/>
    </row>
    <row r="27" spans="2:2" x14ac:dyDescent="0.25">
      <c r="B27" s="23"/>
    </row>
    <row r="28" spans="2:2" x14ac:dyDescent="0.25">
      <c r="B28" s="23"/>
    </row>
    <row r="29" spans="2:2" x14ac:dyDescent="0.25">
      <c r="B29" s="23"/>
    </row>
    <row r="30" spans="2:2" x14ac:dyDescent="0.25">
      <c r="B30" s="23"/>
    </row>
    <row r="31" spans="2:2" x14ac:dyDescent="0.25">
      <c r="B31" s="23"/>
    </row>
    <row r="32" spans="2:2" x14ac:dyDescent="0.25">
      <c r="B32" s="23"/>
    </row>
    <row r="33" spans="2:2" x14ac:dyDescent="0.25">
      <c r="B33" s="23"/>
    </row>
    <row r="34" spans="2:2" x14ac:dyDescent="0.25">
      <c r="B34" s="23"/>
    </row>
    <row r="35" spans="2:2" x14ac:dyDescent="0.25">
      <c r="B35" s="23"/>
    </row>
    <row r="36" spans="2:2" x14ac:dyDescent="0.25">
      <c r="B36" s="23"/>
    </row>
    <row r="37" spans="2:2" x14ac:dyDescent="0.25">
      <c r="B37" s="23"/>
    </row>
    <row r="38" spans="2:2" x14ac:dyDescent="0.25">
      <c r="B38" s="23"/>
    </row>
    <row r="39" spans="2:2" x14ac:dyDescent="0.25">
      <c r="B39" s="23"/>
    </row>
    <row r="40" spans="2:2" x14ac:dyDescent="0.25">
      <c r="B40" s="23"/>
    </row>
    <row r="41" spans="2:2" x14ac:dyDescent="0.25">
      <c r="B41" s="23"/>
    </row>
    <row r="42" spans="2:2" x14ac:dyDescent="0.25">
      <c r="B42" s="23"/>
    </row>
    <row r="43" spans="2:2" x14ac:dyDescent="0.25">
      <c r="B43" s="23"/>
    </row>
    <row r="44" spans="2:2" x14ac:dyDescent="0.25">
      <c r="B44" s="23"/>
    </row>
    <row r="45" spans="2:2" x14ac:dyDescent="0.25">
      <c r="B45" s="23"/>
    </row>
    <row r="46" spans="2:2" x14ac:dyDescent="0.25">
      <c r="B46" s="23"/>
    </row>
    <row r="47" spans="2:2" x14ac:dyDescent="0.25">
      <c r="B47" s="23"/>
    </row>
    <row r="48" spans="2:2" x14ac:dyDescent="0.25">
      <c r="B48" s="23"/>
    </row>
    <row r="49" spans="2:2" x14ac:dyDescent="0.25">
      <c r="B49" s="23"/>
    </row>
    <row r="50" spans="2:2" x14ac:dyDescent="0.25">
      <c r="B50" s="23"/>
    </row>
    <row r="51" spans="2:2" x14ac:dyDescent="0.25">
      <c r="B51" s="23"/>
    </row>
    <row r="52" spans="2:2" x14ac:dyDescent="0.25">
      <c r="B52" s="23"/>
    </row>
    <row r="53" spans="2:2" x14ac:dyDescent="0.25">
      <c r="B53" s="23"/>
    </row>
    <row r="54" spans="2:2" x14ac:dyDescent="0.25">
      <c r="B54" s="23"/>
    </row>
    <row r="55" spans="2:2" x14ac:dyDescent="0.25">
      <c r="B55" s="23"/>
    </row>
    <row r="56" spans="2:2" x14ac:dyDescent="0.25">
      <c r="B56" s="23"/>
    </row>
    <row r="57" spans="2:2" x14ac:dyDescent="0.25">
      <c r="B57" s="23"/>
    </row>
    <row r="58" spans="2:2" x14ac:dyDescent="0.25">
      <c r="B58" s="23"/>
    </row>
    <row r="59" spans="2:2" x14ac:dyDescent="0.25">
      <c r="B59" s="23"/>
    </row>
    <row r="60" spans="2:2" x14ac:dyDescent="0.25">
      <c r="B60"/>
    </row>
    <row r="61" spans="2:2" x14ac:dyDescent="0.25">
      <c r="B61"/>
    </row>
    <row r="62" spans="2:2" x14ac:dyDescent="0.25">
      <c r="B62"/>
    </row>
    <row r="63" spans="2:2" x14ac:dyDescent="0.25">
      <c r="B63"/>
    </row>
    <row r="64" spans="2:2" x14ac:dyDescent="0.25">
      <c r="B64"/>
    </row>
    <row r="65" spans="2:2" x14ac:dyDescent="0.25">
      <c r="B65"/>
    </row>
    <row r="66" spans="2:2" x14ac:dyDescent="0.25">
      <c r="B66"/>
    </row>
    <row r="67" spans="2:2" x14ac:dyDescent="0.25">
      <c r="B67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</sheetData>
  <mergeCells count="7">
    <mergeCell ref="A1:L1"/>
    <mergeCell ref="A2:L2"/>
    <mergeCell ref="C3:D3"/>
    <mergeCell ref="E3:F3"/>
    <mergeCell ref="G3:H3"/>
    <mergeCell ref="I3:J3"/>
    <mergeCell ref="K3:L3"/>
  </mergeCells>
  <pageMargins left="0.70866141732283472" right="0.70866141732283472" top="0.74803149606299213" bottom="0.74803149606299213" header="0.31496062992125984" footer="0.31496062992125984"/>
  <pageSetup paperSize="9" scale="1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15"/>
  <sheetViews>
    <sheetView workbookViewId="0">
      <selection activeCell="P7" sqref="P7"/>
    </sheetView>
  </sheetViews>
  <sheetFormatPr defaultRowHeight="15" x14ac:dyDescent="0.25"/>
  <cols>
    <col min="1" max="1" width="7.85546875" customWidth="1"/>
    <col min="2" max="2" width="45.85546875" customWidth="1"/>
    <col min="3" max="3" width="11" customWidth="1"/>
    <col min="4" max="4" width="10.5703125" customWidth="1"/>
    <col min="5" max="5" width="9.28515625" customWidth="1"/>
    <col min="6" max="6" width="9.42578125" customWidth="1"/>
    <col min="7" max="7" width="9.85546875" customWidth="1"/>
    <col min="8" max="8" width="11.42578125" customWidth="1"/>
    <col min="12" max="12" width="13.42578125" bestFit="1" customWidth="1"/>
  </cols>
  <sheetData>
    <row r="1" spans="1:14" ht="51.75" customHeight="1" x14ac:dyDescent="0.25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4" ht="75.75" customHeight="1" x14ac:dyDescent="0.25">
      <c r="A2" s="5"/>
      <c r="B2" s="9" t="s">
        <v>0</v>
      </c>
      <c r="C2" s="33">
        <v>5</v>
      </c>
      <c r="D2" s="33"/>
      <c r="E2" s="33">
        <v>4</v>
      </c>
      <c r="F2" s="33"/>
      <c r="G2" s="33">
        <v>3</v>
      </c>
      <c r="H2" s="33"/>
      <c r="I2" s="33">
        <v>2</v>
      </c>
      <c r="J2" s="33"/>
      <c r="K2" s="33">
        <v>1</v>
      </c>
      <c r="L2" s="33"/>
    </row>
    <row r="3" spans="1:14" ht="24.75" customHeight="1" x14ac:dyDescent="0.25">
      <c r="A3" s="5"/>
      <c r="B3" s="5"/>
      <c r="C3" s="7" t="s">
        <v>1</v>
      </c>
      <c r="D3" s="7" t="s">
        <v>2</v>
      </c>
      <c r="E3" s="7" t="s">
        <v>1</v>
      </c>
      <c r="F3" s="7" t="s">
        <v>2</v>
      </c>
      <c r="G3" s="7" t="s">
        <v>1</v>
      </c>
      <c r="H3" s="7" t="s">
        <v>2</v>
      </c>
      <c r="I3" s="7" t="s">
        <v>1</v>
      </c>
      <c r="J3" s="7" t="s">
        <v>2</v>
      </c>
      <c r="K3" s="7" t="s">
        <v>1</v>
      </c>
      <c r="L3" s="7" t="s">
        <v>2</v>
      </c>
    </row>
    <row r="4" spans="1:14" ht="63" x14ac:dyDescent="0.25">
      <c r="A4" s="29">
        <v>1</v>
      </c>
      <c r="B4" s="24" t="s">
        <v>6</v>
      </c>
      <c r="C4" s="8">
        <f>'МАУ ФОК Олимп'!C5+'МАУ ДО СШ Советского райна'!C5</f>
        <v>366</v>
      </c>
      <c r="D4" s="16">
        <f>C4/C15</f>
        <v>0.60898502495840268</v>
      </c>
      <c r="E4" s="8">
        <f>'МАУ ФОК Олимп'!E5+'МАУ ДО СШ Советского райна'!E5</f>
        <v>225</v>
      </c>
      <c r="F4" s="16">
        <f>E4/C15</f>
        <v>0.37437603993344426</v>
      </c>
      <c r="G4" s="8">
        <f>'МАУ ФОК Олимп'!G5+'МАУ ДО СШ Советского райна'!G5</f>
        <v>10</v>
      </c>
      <c r="H4" s="16">
        <f>G4/C15</f>
        <v>1.6638935108153077E-2</v>
      </c>
      <c r="I4" s="8">
        <f>'МАУ ФОК Олимп'!I5+'МАУ ДО СШ Советского райна'!I5</f>
        <v>0</v>
      </c>
      <c r="J4" s="16">
        <f>I4/C15</f>
        <v>0</v>
      </c>
      <c r="K4" s="8">
        <f>'МАУ ФОК Олимп'!K5+'МАУ ДО СШ Советского райна'!K5</f>
        <v>0</v>
      </c>
      <c r="L4" s="16">
        <f>K4/C15</f>
        <v>0</v>
      </c>
      <c r="N4" s="31"/>
    </row>
    <row r="5" spans="1:14" ht="47.25" x14ac:dyDescent="0.25">
      <c r="A5" s="29">
        <v>2</v>
      </c>
      <c r="B5" s="29" t="s">
        <v>7</v>
      </c>
      <c r="C5" s="8">
        <f>'МАУ ФОК Олимп'!C6+'МАУ ДО СШ Советского райна'!C6</f>
        <v>350</v>
      </c>
      <c r="D5" s="16">
        <f>C5/C15</f>
        <v>0.58236272878535777</v>
      </c>
      <c r="E5" s="8">
        <f>'МАУ ФОК Олимп'!E6+'МАУ ДО СШ Советского райна'!E6</f>
        <v>141</v>
      </c>
      <c r="F5" s="16">
        <f>E5/C15</f>
        <v>0.23460898502495842</v>
      </c>
      <c r="G5" s="8">
        <f>'МАУ ФОК Олимп'!G6+'МАУ ДО СШ Советского райна'!G6</f>
        <v>104</v>
      </c>
      <c r="H5" s="16">
        <f>G5/C15</f>
        <v>0.17304492512479203</v>
      </c>
      <c r="I5" s="8">
        <f>'МАУ ФОК Олимп'!I6+'МАУ ДО СШ Советского райна'!I6</f>
        <v>3</v>
      </c>
      <c r="J5" s="16">
        <f>I5/C15</f>
        <v>4.9916805324459234E-3</v>
      </c>
      <c r="K5" s="8">
        <f>'МАУ ФОК Олимп'!K6+'МАУ ДО СШ Советского райна'!K6</f>
        <v>3</v>
      </c>
      <c r="L5" s="16">
        <f>K5/C15</f>
        <v>4.9916805324459234E-3</v>
      </c>
      <c r="N5" s="31"/>
    </row>
    <row r="6" spans="1:14" ht="31.5" x14ac:dyDescent="0.25">
      <c r="A6" s="29">
        <v>3</v>
      </c>
      <c r="B6" s="29" t="s">
        <v>8</v>
      </c>
      <c r="C6" s="8">
        <f>'МАУ ФОК Олимп'!C7+'МАУ ДО СШ Советского райна'!C7</f>
        <v>588</v>
      </c>
      <c r="D6" s="16">
        <f>C6/C15</f>
        <v>0.97836938435940102</v>
      </c>
      <c r="E6" s="8">
        <f>'МАУ ФОК Олимп'!E7+'МАУ ДО СШ Советского райна'!E7</f>
        <v>12</v>
      </c>
      <c r="F6" s="16">
        <f>E6/C15</f>
        <v>1.9966722129783693E-2</v>
      </c>
      <c r="G6" s="8">
        <f>'МАУ ФОК Олимп'!G7+'МАУ ДО СШ Советского райна'!G7</f>
        <v>1</v>
      </c>
      <c r="H6" s="16">
        <f>G6/C15</f>
        <v>1.6638935108153079E-3</v>
      </c>
      <c r="I6" s="8">
        <f>'МАУ ФОК Олимп'!I7+'МАУ ДО СШ Советского райна'!I7</f>
        <v>0</v>
      </c>
      <c r="J6" s="16">
        <f>I6/C15</f>
        <v>0</v>
      </c>
      <c r="K6" s="8">
        <f>'МАУ ФОК Олимп'!K7+'МАУ ДО СШ Советского райна'!K7</f>
        <v>0</v>
      </c>
      <c r="L6" s="16">
        <f>K6/C15</f>
        <v>0</v>
      </c>
      <c r="N6" s="31"/>
    </row>
    <row r="7" spans="1:14" ht="47.25" x14ac:dyDescent="0.25">
      <c r="A7" s="29">
        <v>4</v>
      </c>
      <c r="B7" s="29" t="s">
        <v>9</v>
      </c>
      <c r="C7" s="8">
        <f>'МАУ ФОК Олимп'!C8+'МАУ ДО СШ Советского райна'!C8</f>
        <v>533</v>
      </c>
      <c r="D7" s="16">
        <f>C7/C15</f>
        <v>0.88685524126455906</v>
      </c>
      <c r="E7" s="8">
        <f>'МАУ ФОК Олимп'!E8+'МАУ ДО СШ Советского райна'!E8</f>
        <v>57</v>
      </c>
      <c r="F7" s="16">
        <f>E7/C15</f>
        <v>9.4841930116472545E-2</v>
      </c>
      <c r="G7" s="8">
        <f>'МАУ ФОК Олимп'!G8+'МАУ ДО СШ Советского райна'!G8</f>
        <v>11</v>
      </c>
      <c r="H7" s="16">
        <f>G7/C15</f>
        <v>1.8302828618968387E-2</v>
      </c>
      <c r="I7" s="8">
        <f>'МАУ ФОК Олимп'!I8+'МАУ ДО СШ Советского райна'!I8</f>
        <v>0</v>
      </c>
      <c r="J7" s="16">
        <f>I7/C15</f>
        <v>0</v>
      </c>
      <c r="K7" s="8">
        <f>'МАУ ФОК Олимп'!K8+'МАУ ДО СШ Советского райна'!K8</f>
        <v>0</v>
      </c>
      <c r="L7" s="16">
        <f>K7/C15</f>
        <v>0</v>
      </c>
      <c r="N7" s="31"/>
    </row>
    <row r="8" spans="1:14" ht="31.5" x14ac:dyDescent="0.25">
      <c r="A8" s="29">
        <v>5</v>
      </c>
      <c r="B8" s="29" t="s">
        <v>10</v>
      </c>
      <c r="C8" s="8">
        <f>'МАУ ФОК Олимп'!C9+'МАУ ДО СШ Советского райна'!C9</f>
        <v>595</v>
      </c>
      <c r="D8" s="16">
        <f>C8/C15</f>
        <v>0.99001663893510816</v>
      </c>
      <c r="E8" s="8">
        <f>'МАУ ФОК Олимп'!E9+'МАУ ДО СШ Советского райна'!E9</f>
        <v>6</v>
      </c>
      <c r="F8" s="16">
        <f>E8/C15</f>
        <v>9.9833610648918467E-3</v>
      </c>
      <c r="G8" s="8">
        <f>'МАУ ФОК Олимп'!G9+'МАУ ДО СШ Советского райна'!G9</f>
        <v>0</v>
      </c>
      <c r="H8" s="16">
        <f>G8/C15</f>
        <v>0</v>
      </c>
      <c r="I8" s="8">
        <f>'МАУ ФОК Олимп'!I9+'МАУ ДО СШ Советского райна'!I9</f>
        <v>0</v>
      </c>
      <c r="J8" s="16">
        <f>I8/C15</f>
        <v>0</v>
      </c>
      <c r="K8" s="8">
        <f>'МАУ ФОК Олимп'!K9+'МАУ ДО СШ Советского райна'!K9</f>
        <v>0</v>
      </c>
      <c r="L8" s="16">
        <f>K8/C15</f>
        <v>0</v>
      </c>
      <c r="N8" s="31"/>
    </row>
    <row r="9" spans="1:14" ht="47.25" x14ac:dyDescent="0.25">
      <c r="A9" s="29">
        <v>6</v>
      </c>
      <c r="B9" s="29" t="s">
        <v>11</v>
      </c>
      <c r="C9" s="8">
        <f>'МАУ ФОК Олимп'!C10+'МАУ ДО СШ Советского райна'!C10</f>
        <v>507</v>
      </c>
      <c r="D9" s="16">
        <f>C9/C15</f>
        <v>0.84359400998336109</v>
      </c>
      <c r="E9" s="8">
        <f>'МАУ ФОК Олимп'!E10+'МАУ ДО СШ Советского райна'!E10</f>
        <v>94</v>
      </c>
      <c r="F9" s="16">
        <f>E9/C15</f>
        <v>0.15640599001663893</v>
      </c>
      <c r="G9" s="8">
        <f>'МАУ ФОК Олимп'!G10+'МАУ ДО СШ Советского райна'!G10</f>
        <v>0</v>
      </c>
      <c r="H9" s="16">
        <f>G9/C15</f>
        <v>0</v>
      </c>
      <c r="I9" s="8">
        <f>'МАУ ФОК Олимп'!I10+'МАУ ДО СШ Советского райна'!I10</f>
        <v>0</v>
      </c>
      <c r="J9" s="16">
        <f>I9/C15</f>
        <v>0</v>
      </c>
      <c r="K9" s="8">
        <f>'МАУ ФОК Олимп'!K10+'МАУ ДО СШ Советского райна'!K10</f>
        <v>0</v>
      </c>
      <c r="L9" s="16">
        <f>K9/C15</f>
        <v>0</v>
      </c>
      <c r="N9" s="31"/>
    </row>
    <row r="10" spans="1:14" ht="47.25" x14ac:dyDescent="0.25">
      <c r="A10" s="29">
        <v>7</v>
      </c>
      <c r="B10" s="29" t="s">
        <v>12</v>
      </c>
      <c r="C10" s="8">
        <f>'МАУ ФОК Олимп'!C11+'МАУ ДО СШ Советского райна'!C11</f>
        <v>596</v>
      </c>
      <c r="D10" s="16">
        <f>C10/C15</f>
        <v>0.99168053244592347</v>
      </c>
      <c r="E10" s="8">
        <f>'МАУ ФОК Олимп'!E11+'МАУ ДО СШ Советского райна'!E11</f>
        <v>5</v>
      </c>
      <c r="F10" s="16">
        <f>E10/C15</f>
        <v>8.3194675540765387E-3</v>
      </c>
      <c r="G10" s="8">
        <f>'МАУ ФОК Олимп'!G11+'МАУ ДО СШ Советского райна'!G11</f>
        <v>0</v>
      </c>
      <c r="H10" s="16">
        <f>G10/C15</f>
        <v>0</v>
      </c>
      <c r="I10" s="8">
        <f>'МАУ ФОК Олимп'!I11+'МАУ ДО СШ Советского райна'!I11</f>
        <v>0</v>
      </c>
      <c r="J10" s="16">
        <f>I10/C15</f>
        <v>0</v>
      </c>
      <c r="K10" s="8">
        <f>'МАУ ФОК Олимп'!K11+'МАУ ДО СШ Советского райна'!K11</f>
        <v>0</v>
      </c>
      <c r="L10" s="16">
        <f>K10/C15</f>
        <v>0</v>
      </c>
      <c r="N10" s="31"/>
    </row>
    <row r="11" spans="1:14" ht="47.25" x14ac:dyDescent="0.25">
      <c r="A11" s="29">
        <v>8</v>
      </c>
      <c r="B11" s="29" t="s">
        <v>13</v>
      </c>
      <c r="C11" s="8">
        <f>'МАУ ФОК Олимп'!C12+'МАУ ДО СШ Советского райна'!C12</f>
        <v>596</v>
      </c>
      <c r="D11" s="16">
        <f>C11/C15</f>
        <v>0.99168053244592347</v>
      </c>
      <c r="E11" s="8">
        <f>'МАУ ФОК Олимп'!E12+'МАУ ДО СШ Советского райна'!E12</f>
        <v>5</v>
      </c>
      <c r="F11" s="16">
        <f>E11/C15</f>
        <v>8.3194675540765387E-3</v>
      </c>
      <c r="G11" s="8">
        <f>'МАУ ФОК Олимп'!G12+'МАУ ДО СШ Советского райна'!G12</f>
        <v>0</v>
      </c>
      <c r="H11" s="16">
        <f>G11/C15</f>
        <v>0</v>
      </c>
      <c r="I11" s="8">
        <f>'МАУ ФОК Олимп'!I12+'МАУ ДО СШ Советского райна'!I12</f>
        <v>0</v>
      </c>
      <c r="J11" s="16">
        <f>I11/C15</f>
        <v>0</v>
      </c>
      <c r="K11" s="8">
        <f>'МАУ ФОК Олимп'!K12+'МАУ ДО СШ Советского райна'!K12</f>
        <v>0</v>
      </c>
      <c r="L11" s="16">
        <f>K11/C15</f>
        <v>0</v>
      </c>
      <c r="N11" s="31"/>
    </row>
    <row r="12" spans="1:14" ht="31.5" x14ac:dyDescent="0.25">
      <c r="A12" s="29">
        <v>9</v>
      </c>
      <c r="B12" s="29" t="s">
        <v>14</v>
      </c>
      <c r="C12" s="8">
        <f>'МАУ ФОК Олимп'!C13+'МАУ ДО СШ Советского райна'!C13</f>
        <v>460</v>
      </c>
      <c r="D12" s="16">
        <f>C12/C15</f>
        <v>0.76539101497504158</v>
      </c>
      <c r="E12" s="8">
        <f>'МАУ ФОК Олимп'!E13+'МАУ ДО СШ Советского райна'!E13</f>
        <v>128</v>
      </c>
      <c r="F12" s="16">
        <f>E12/C15</f>
        <v>0.21297836938435941</v>
      </c>
      <c r="G12" s="8">
        <f>'МАУ ФОК Олимп'!G13+'МАУ ДО СШ Советского райна'!G13</f>
        <v>13</v>
      </c>
      <c r="H12" s="16">
        <f>G12/C15</f>
        <v>2.1630615640599003E-2</v>
      </c>
      <c r="I12" s="8">
        <f>'МАУ ФОК Олимп'!I13+'МАУ ДО СШ Советского райна'!I13</f>
        <v>0</v>
      </c>
      <c r="J12" s="16">
        <f>I12/C15</f>
        <v>0</v>
      </c>
      <c r="K12" s="8">
        <f>'МАУ ФОК Олимп'!K13+'МАУ ДО СШ Советского райна'!K13</f>
        <v>0</v>
      </c>
      <c r="L12" s="16">
        <f>K12/C15</f>
        <v>0</v>
      </c>
      <c r="N12" s="31"/>
    </row>
    <row r="13" spans="1:14" ht="15.75" x14ac:dyDescent="0.25">
      <c r="A13" s="20"/>
      <c r="B13" s="30" t="s">
        <v>3</v>
      </c>
      <c r="C13" s="21"/>
      <c r="D13" s="22">
        <f>AVERAGE(D4:D12)</f>
        <v>0.84877056757256431</v>
      </c>
      <c r="E13" s="22"/>
      <c r="F13" s="22">
        <f t="shared" ref="F13:H13" si="0">AVERAGE(F4:F12)</f>
        <v>0.12442225919763356</v>
      </c>
      <c r="G13" s="22"/>
      <c r="H13" s="22">
        <f t="shared" si="0"/>
        <v>2.5697910889258643E-2</v>
      </c>
      <c r="I13" s="22"/>
      <c r="J13" s="22">
        <f t="shared" ref="J13" si="1">AVERAGE(J4:J12)</f>
        <v>5.5463117027176921E-4</v>
      </c>
      <c r="K13" s="22"/>
      <c r="L13" s="22">
        <f t="shared" ref="L13" si="2">AVERAGE(L4:L12)</f>
        <v>5.5463117027176921E-4</v>
      </c>
    </row>
    <row r="14" spans="1:14" ht="21" customHeight="1" x14ac:dyDescent="0.25">
      <c r="A14" s="14"/>
      <c r="B14" s="12"/>
      <c r="C14" s="15"/>
      <c r="D14" s="15"/>
      <c r="E14" s="15"/>
      <c r="F14" s="15"/>
      <c r="G14" s="15"/>
      <c r="H14" s="15"/>
    </row>
    <row r="15" spans="1:14" ht="15.75" x14ac:dyDescent="0.25">
      <c r="B15" s="6" t="s">
        <v>15</v>
      </c>
      <c r="C15">
        <f>'МАУ ФОК Олимп'!C16+'МАУ ДО СШ Советского райна'!C16</f>
        <v>601</v>
      </c>
    </row>
  </sheetData>
  <mergeCells count="6">
    <mergeCell ref="I2:J2"/>
    <mergeCell ref="K2:L2"/>
    <mergeCell ref="A1:L1"/>
    <mergeCell ref="C2:D2"/>
    <mergeCell ref="E2:F2"/>
    <mergeCell ref="G2:H2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МАУ ФОК Олимп</vt:lpstr>
      <vt:lpstr>МАУ ДО СШ Советского райна</vt:lpstr>
      <vt:lpstr>Свод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Айдимирова_М</dc:creator>
  <cp:lastModifiedBy>Сайдгазыева Лариса Борисовна</cp:lastModifiedBy>
  <cp:lastPrinted>2024-05-07T10:12:44Z</cp:lastPrinted>
  <dcterms:created xsi:type="dcterms:W3CDTF">2019-05-24T09:35:51Z</dcterms:created>
  <dcterms:modified xsi:type="dcterms:W3CDTF">2025-05-07T11:39:43Z</dcterms:modified>
</cp:coreProperties>
</file>